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6621"/>
  <workbookPr showInkAnnotation="0" autoCompressPictures="0"/>
  <bookViews>
    <workbookView xWindow="0" yWindow="0" windowWidth="25600" windowHeight="16060" tabRatio="500"/>
  </bookViews>
  <sheets>
    <sheet name="Payback Method" sheetId="1" r:id="rId1"/>
    <sheet name="Discounted Payback Method" sheetId="2" r:id="rId2"/>
  </sheet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15" i="2" l="1"/>
  <c r="D14" i="2"/>
  <c r="D13" i="2"/>
  <c r="D12" i="2"/>
  <c r="E12" i="2"/>
  <c r="E13" i="2"/>
  <c r="E14" i="2"/>
  <c r="E15" i="2"/>
  <c r="D16" i="2"/>
  <c r="B18" i="2"/>
  <c r="J15" i="2"/>
  <c r="J14" i="2"/>
  <c r="J13" i="2"/>
  <c r="J12" i="2"/>
  <c r="K12" i="2"/>
  <c r="K13" i="2"/>
  <c r="K14" i="2"/>
  <c r="K15" i="2"/>
  <c r="J16" i="2"/>
  <c r="B19" i="2"/>
  <c r="K16" i="2"/>
  <c r="E16" i="2"/>
  <c r="G15" i="1"/>
  <c r="G16" i="1"/>
  <c r="G17" i="1"/>
  <c r="G18" i="1"/>
  <c r="G19" i="1"/>
  <c r="H16" i="1"/>
  <c r="H17" i="1"/>
  <c r="H18" i="1"/>
  <c r="H19" i="1"/>
  <c r="G21" i="1"/>
  <c r="C15" i="1"/>
  <c r="C16" i="1"/>
  <c r="C17" i="1"/>
  <c r="C18" i="1"/>
  <c r="C19" i="1"/>
  <c r="D16" i="1"/>
  <c r="D17" i="1"/>
  <c r="D18" i="1"/>
  <c r="D19" i="1"/>
  <c r="C21" i="1"/>
</calcChain>
</file>

<file path=xl/sharedStrings.xml><?xml version="1.0" encoding="utf-8"?>
<sst xmlns="http://schemas.openxmlformats.org/spreadsheetml/2006/main" count="44" uniqueCount="34">
  <si>
    <t>Year</t>
  </si>
  <si>
    <t>Project A</t>
  </si>
  <si>
    <t>Project B</t>
  </si>
  <si>
    <t>Cumulative Cash Inflow (Project A)</t>
  </si>
  <si>
    <t>Fractions Calculations for Project A</t>
  </si>
  <si>
    <t>Cumulative Cash Inflow (Project B)</t>
  </si>
  <si>
    <t>Fractions Calculations for Project B</t>
  </si>
  <si>
    <t>Payback Period</t>
  </si>
  <si>
    <t>References</t>
  </si>
  <si>
    <t>Payback Period. (n.d.). Retrieved February 23, 2016, from used: http://accountingexplained.com/managerial/capital-budgeting/payback-period.</t>
  </si>
  <si>
    <t>Payback Method. (n.d.). Retrieved February 23, 2016, from http://www.accountingformanagement.org/payback-method/.</t>
  </si>
  <si>
    <t>http://www.accountingtools.com/payback-period-formula</t>
  </si>
  <si>
    <r>
      <rPr>
        <b/>
        <sz val="12"/>
        <color theme="1"/>
        <rFont val="Times New Roman"/>
      </rPr>
      <t xml:space="preserve">Project A </t>
    </r>
    <r>
      <rPr>
        <sz val="12"/>
        <color theme="1"/>
        <rFont val="Times New Roman"/>
      </rPr>
      <t xml:space="preserve">has </t>
    </r>
    <r>
      <rPr>
        <u/>
        <sz val="12"/>
        <color theme="1"/>
        <rFont val="Times New Roman"/>
      </rPr>
      <t>uneven</t>
    </r>
    <r>
      <rPr>
        <sz val="12"/>
        <color theme="1"/>
        <rFont val="Times New Roman"/>
      </rPr>
      <t xml:space="preserve"> cash inflows and requires the cumulative method while </t>
    </r>
    <r>
      <rPr>
        <b/>
        <sz val="12"/>
        <color theme="1"/>
        <rFont val="Times New Roman"/>
      </rPr>
      <t>Project B</t>
    </r>
    <r>
      <rPr>
        <sz val="12"/>
        <color theme="1"/>
        <rFont val="Times New Roman"/>
      </rPr>
      <t xml:space="preserve"> has </t>
    </r>
    <r>
      <rPr>
        <u/>
        <sz val="12"/>
        <color theme="1"/>
        <rFont val="Times New Roman"/>
      </rPr>
      <t>constant and uniform</t>
    </r>
    <r>
      <rPr>
        <sz val="12"/>
        <color theme="1"/>
        <rFont val="Times New Roman"/>
      </rPr>
      <t xml:space="preserve"> cash inflows.
Both projects have been analyzed utilizing the payback method as follows: </t>
    </r>
  </si>
  <si>
    <r>
      <rPr>
        <sz val="12"/>
        <color theme="1"/>
        <rFont val="Times New Roman"/>
      </rPr>
      <t xml:space="preserve">Project A: </t>
    </r>
    <r>
      <rPr>
        <b/>
        <sz val="12"/>
        <color theme="1"/>
        <rFont val="Times New Roman"/>
      </rPr>
      <t xml:space="preserve">Payback Period = A + (B / C)
</t>
    </r>
    <r>
      <rPr>
        <sz val="12"/>
        <color theme="1"/>
        <rFont val="Times New Roman"/>
      </rPr>
      <t xml:space="preserve">where A </t>
    </r>
    <r>
      <rPr>
        <b/>
        <sz val="12"/>
        <color theme="1"/>
        <rFont val="Times New Roman"/>
      </rPr>
      <t xml:space="preserve">= </t>
    </r>
    <r>
      <rPr>
        <sz val="12"/>
        <color theme="1"/>
        <rFont val="Times New Roman"/>
      </rPr>
      <t xml:space="preserve">the last period with a negative cumulative cash flow:
</t>
    </r>
    <r>
      <rPr>
        <b/>
        <sz val="12"/>
        <color theme="1"/>
        <rFont val="Times New Roman"/>
      </rPr>
      <t xml:space="preserve">3 </t>
    </r>
    <r>
      <rPr>
        <sz val="12"/>
        <color theme="1"/>
        <rFont val="Times New Roman"/>
      </rPr>
      <t>(2015, 2016, and 2017)</t>
    </r>
    <r>
      <rPr>
        <b/>
        <sz val="12"/>
        <color theme="1"/>
        <rFont val="Times New Roman"/>
      </rPr>
      <t xml:space="preserve">
</t>
    </r>
    <r>
      <rPr>
        <sz val="12"/>
        <color theme="1"/>
        <rFont val="Times New Roman"/>
      </rPr>
      <t xml:space="preserve">where B </t>
    </r>
    <r>
      <rPr>
        <b/>
        <sz val="12"/>
        <color theme="1"/>
        <rFont val="Times New Roman"/>
      </rPr>
      <t xml:space="preserve">= </t>
    </r>
    <r>
      <rPr>
        <sz val="12"/>
        <color theme="1"/>
        <rFont val="Times New Roman"/>
      </rPr>
      <t xml:space="preserve">absolute value of cumulative cash flow at the end of period A:
</t>
    </r>
    <r>
      <rPr>
        <b/>
        <sz val="12"/>
        <color rgb="FFFF0000"/>
        <rFont val="Times New Roman"/>
      </rPr>
      <t>($1,500,000)</t>
    </r>
    <r>
      <rPr>
        <b/>
        <sz val="12"/>
        <color theme="1"/>
        <rFont val="Times New Roman"/>
      </rPr>
      <t xml:space="preserve">
</t>
    </r>
    <r>
      <rPr>
        <sz val="12"/>
        <color theme="1"/>
        <rFont val="Times New Roman"/>
      </rPr>
      <t xml:space="preserve">where C </t>
    </r>
    <r>
      <rPr>
        <b/>
        <sz val="12"/>
        <color theme="1"/>
        <rFont val="Times New Roman"/>
      </rPr>
      <t xml:space="preserve">= </t>
    </r>
    <r>
      <rPr>
        <sz val="12"/>
        <color theme="1"/>
        <rFont val="Times New Roman"/>
      </rPr>
      <t xml:space="preserve">is the total cash flow during the period after A:
</t>
    </r>
    <r>
      <rPr>
        <b/>
        <sz val="12"/>
        <color theme="1"/>
        <rFont val="Times New Roman"/>
      </rPr>
      <t>$2,700,000
3 + [|-1,500,000|/2,700,000] = 3.56</t>
    </r>
    <r>
      <rPr>
        <sz val="12"/>
        <color theme="1"/>
        <rFont val="Times New Roman"/>
      </rPr>
      <t xml:space="preserve">
(“Payback Period”, 2016).</t>
    </r>
  </si>
  <si>
    <r>
      <rPr>
        <sz val="12"/>
        <color theme="1"/>
        <rFont val="Times New Roman"/>
      </rPr>
      <t xml:space="preserve">Project B: </t>
    </r>
    <r>
      <rPr>
        <b/>
        <sz val="12"/>
        <color theme="1"/>
        <rFont val="Times New Roman"/>
      </rPr>
      <t xml:space="preserve">Payback Period = Investment Required / Net Annual Cash Flow
</t>
    </r>
    <r>
      <rPr>
        <sz val="12"/>
        <color theme="1"/>
        <rFont val="Times New Roman"/>
      </rPr>
      <t>Investment Required:
$</t>
    </r>
    <r>
      <rPr>
        <b/>
        <sz val="12"/>
        <color theme="1"/>
        <rFont val="Times New Roman"/>
      </rPr>
      <t xml:space="preserve">3,000,000
</t>
    </r>
    <r>
      <rPr>
        <sz val="12"/>
        <color theme="1"/>
        <rFont val="Times New Roman"/>
      </rPr>
      <t xml:space="preserve">Net Annual Cash Flow:
</t>
    </r>
    <r>
      <rPr>
        <b/>
        <sz val="12"/>
        <color theme="1"/>
        <rFont val="Times New Roman"/>
      </rPr>
      <t>$975,000
3,000,000/975,000 = 3.08</t>
    </r>
    <r>
      <rPr>
        <sz val="12"/>
        <color theme="1"/>
        <rFont val="Times New Roman"/>
      </rPr>
      <t xml:space="preserve">
(“Payback Period”, 2016).</t>
    </r>
  </si>
  <si>
    <t>Payback method analyzes the period of time required to recover the money invested in a project. It is a very simple tool for analyzing the feasibility of any project. It is generally denoted in months or years, i.e., the number of years involved in reaping the money initially invested. The tool can be easily used for comparison of two or more projects; however, the disadvantage if the tool is that it does not take into account the significance of time value of money. Also, the payback methods considers the time period until which the cumulative cash inflows is equal to or above the initial investment. It ignores the future cash inflows beyond the point at which the initial investment is recouped in full.</t>
  </si>
  <si>
    <r>
      <t xml:space="preserve">As mentioned above, Payback Period doesn’t take into consideration the time value of money. Thus, the cumulative cash flows columns for both the projects suggest that the payback period, i.e. the period by which the initial investment of $30,00,000 would be recouped in full shall lie between 2017 and 2018 as during this time the cumulative cash flows becomes positive. 
Also, the actual payback period, i.e. by which the initial investment is recovered is </t>
    </r>
    <r>
      <rPr>
        <b/>
        <sz val="12"/>
        <rFont val="Times New Roman"/>
      </rPr>
      <t>3.56 years for Project A</t>
    </r>
    <r>
      <rPr>
        <sz val="12"/>
        <rFont val="Times New Roman"/>
      </rPr>
      <t xml:space="preserve"> and </t>
    </r>
    <r>
      <rPr>
        <b/>
        <sz val="12"/>
        <rFont val="Times New Roman"/>
      </rPr>
      <t>3.08 years for Project B.</t>
    </r>
  </si>
  <si>
    <t>Year (n)</t>
  </si>
  <si>
    <t>Project A (CF)</t>
  </si>
  <si>
    <t>Rate =</t>
  </si>
  <si>
    <t>Project A PV(CF)</t>
  </si>
  <si>
    <t>Project B PV(CF)</t>
  </si>
  <si>
    <t>Project B (CF)</t>
  </si>
  <si>
    <t>Balance (Project A)</t>
  </si>
  <si>
    <t>Balance (Project B)</t>
  </si>
  <si>
    <t>DPB (Project B)</t>
  </si>
  <si>
    <t>DPB (Project A)</t>
  </si>
  <si>
    <r>
      <t xml:space="preserve">The </t>
    </r>
    <r>
      <rPr>
        <b/>
        <sz val="12"/>
        <color theme="1"/>
        <rFont val="Georgia"/>
      </rPr>
      <t>Discounted Payback method</t>
    </r>
    <r>
      <rPr>
        <sz val="12"/>
        <color theme="1"/>
        <rFont val="Georgia"/>
        <family val="1"/>
      </rPr>
      <t xml:space="preserve"> is a technique used to determine the profitability of a project. 
It differs from the (simple) Payback method in that it takes the time value of money into account.  
The </t>
    </r>
    <r>
      <rPr>
        <b/>
        <sz val="12"/>
        <color theme="1"/>
        <rFont val="Georgia"/>
      </rPr>
      <t>time value of money</t>
    </r>
    <r>
      <rPr>
        <sz val="12"/>
        <color theme="1"/>
        <rFont val="Georgia"/>
        <family val="1"/>
      </rPr>
      <t xml:space="preserve"> (TVM) is the concept that money available at the </t>
    </r>
    <r>
      <rPr>
        <b/>
        <sz val="12"/>
        <color theme="1"/>
        <rFont val="Georgia"/>
      </rPr>
      <t>present</t>
    </r>
    <r>
      <rPr>
        <sz val="12"/>
        <color theme="1"/>
        <rFont val="Georgia"/>
        <family val="1"/>
      </rPr>
      <t> </t>
    </r>
    <r>
      <rPr>
        <b/>
        <sz val="12"/>
        <color theme="1"/>
        <rFont val="Georgia"/>
      </rPr>
      <t>time</t>
    </r>
    <r>
      <rPr>
        <sz val="12"/>
        <color theme="1"/>
        <rFont val="Georgia"/>
        <family val="1"/>
      </rPr>
      <t xml:space="preserve"> is worth 
more than the same amount in the future due to its potential earning capacity. The discounted 
payback period gives the number of years it takes to break even after the initial expenditure. </t>
    </r>
  </si>
  <si>
    <r>
      <t xml:space="preserve">
First, the technique must account for time value of money by discounting the cash inflows of the project. We have to calculate the </t>
    </r>
    <r>
      <rPr>
        <b/>
        <sz val="12"/>
        <color theme="1"/>
        <rFont val="Georgia"/>
      </rPr>
      <t>present value (PV)</t>
    </r>
    <r>
      <rPr>
        <sz val="12"/>
        <color theme="1"/>
        <rFont val="Georgia"/>
        <family val="1"/>
      </rPr>
      <t xml:space="preserve"> of each cash inflow taking the start of the first period as zero point. For this purpose the management has to set a suitable discount rate. The present value is calculated using:</t>
    </r>
  </si>
  <si>
    <r>
      <t xml:space="preserve">
</t>
    </r>
    <r>
      <rPr>
        <b/>
        <sz val="12"/>
        <color theme="1"/>
        <rFont val="Georgia"/>
      </rPr>
      <t xml:space="preserve"> 1/ (1+i) </t>
    </r>
    <r>
      <rPr>
        <b/>
        <vertAlign val="superscript"/>
        <sz val="12"/>
        <color theme="1"/>
        <rFont val="Georgia"/>
      </rPr>
      <t>n</t>
    </r>
    <r>
      <rPr>
        <b/>
        <sz val="12"/>
        <color theme="1"/>
        <rFont val="Georgia"/>
      </rPr>
      <t xml:space="preserve">
</t>
    </r>
    <r>
      <rPr>
        <sz val="12"/>
        <color theme="1"/>
        <rFont val="Georgia"/>
        <family val="1"/>
      </rPr>
      <t xml:space="preserve">
Where,
   </t>
    </r>
    <r>
      <rPr>
        <b/>
        <sz val="12"/>
        <color theme="1"/>
        <rFont val="Georgia"/>
      </rPr>
      <t xml:space="preserve">i </t>
    </r>
    <r>
      <rPr>
        <sz val="12"/>
        <color theme="1"/>
        <rFont val="Georgia"/>
        <family val="1"/>
      </rPr>
      <t xml:space="preserve">is the discount rate;
   </t>
    </r>
    <r>
      <rPr>
        <b/>
        <sz val="12"/>
        <color theme="1"/>
        <rFont val="Georgia"/>
      </rPr>
      <t xml:space="preserve">n </t>
    </r>
    <r>
      <rPr>
        <sz val="12"/>
        <color theme="1"/>
        <rFont val="Georgia"/>
        <family val="1"/>
      </rPr>
      <t xml:space="preserve">is the period to which the cash inflow relates.
The discounted cash inflow for each period is to be calculated using the formula:
Discounted Cash Inflow = Actual Cash Inflow * </t>
    </r>
    <r>
      <rPr>
        <b/>
        <sz val="12"/>
        <color theme="1"/>
        <rFont val="Georgia"/>
      </rPr>
      <t xml:space="preserve">1/ (1+i) </t>
    </r>
    <r>
      <rPr>
        <b/>
        <vertAlign val="superscript"/>
        <sz val="12"/>
        <color theme="1"/>
        <rFont val="Georgia"/>
      </rPr>
      <t>n</t>
    </r>
    <r>
      <rPr>
        <sz val="12"/>
        <color theme="1"/>
        <rFont val="Georgia"/>
        <family val="1"/>
      </rPr>
      <t xml:space="preserve">
</t>
    </r>
  </si>
  <si>
    <t xml:space="preserve">The rest of the procedure is similar to the (simple) payback period calculation: 
Payback Period = A + (B / C), except that we have to use the discounted cash flows as calculated above instead of actual cash flows. The cumulative cash flow will be replaced by cumulative discounted cash flow.
</t>
  </si>
  <si>
    <t xml:space="preserve">Discount Payback Period = A+ (B/C)
Where,
A= Last period with a negative discounted cumulative cash flow;
3 (2017)
B = Absolute value of discounted cumulative cash flow at the end of the period A;
$1,827,949
C = Discounted cash flow during the period after 
$1,844,136
Discount Payback Period = 3+ ($1,827,949/$1,844,136) = 4 years
Decision: Given that the payback period is equal to the target payback period of 4 years, Project A should be rejected.
</t>
  </si>
  <si>
    <t xml:space="preserve">Discount Payback Period = A+ (B/C)
Where,
A= Last period with a negative discounted cumulative cash flow;
3 (2017)
B = Absolute value of discounted cumulative cash flow at the end of the period A;
$575,319.31
C = Discounted cash flow during the period after 
$665,938.12
Discount Payback Period = 3+ ($575,319.31/$665,938.12) = 3.86 years
Decision: Given that payback period is less than the target payback period of 4 years, Project B can be accepted.
</t>
  </si>
  <si>
    <t xml:space="preserve">References:
"Discounted Payback Period." Calculation. Web. 25 Feb. 2016. 
Discounted Payback Period. (n.d.). Retrieved March 2, 2016, from http://accountingexplained.com/managerial/capital-budgeting/discounted-payback-period.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</si>
</sst>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4" x14ac:knownFonts="1">
    <font>
      <sz val="12"/>
      <color theme="1"/>
      <name val="Calibri"/>
      <family val="2"/>
      <scheme val="minor"/>
    </font>
    <font>
      <sz val="12"/>
      <color theme="1"/>
      <name val="Georgia"/>
      <family val="1"/>
    </font>
    <font>
      <sz val="12"/>
      <color theme="1"/>
      <name val="Times New Roman"/>
    </font>
    <font>
      <b/>
      <sz val="12"/>
      <color theme="1"/>
      <name val="Times New Roman"/>
    </font>
    <font>
      <u/>
      <sz val="12"/>
      <color theme="1"/>
      <name val="Times New Roman"/>
    </font>
    <font>
      <b/>
      <sz val="12"/>
      <color rgb="FFFF0000"/>
      <name val="Times New Roman"/>
    </font>
    <font>
      <sz val="12"/>
      <name val="Times New Roman"/>
    </font>
    <font>
      <b/>
      <sz val="12"/>
      <name val="Times New Roman"/>
    </font>
    <font>
      <b/>
      <i/>
      <sz val="12"/>
      <name val="Times New Roman"/>
    </font>
    <font>
      <b/>
      <sz val="12"/>
      <color theme="1"/>
      <name val="Calibri"/>
      <family val="2"/>
      <scheme val="minor"/>
    </font>
    <font>
      <u/>
      <sz val="12"/>
      <color theme="10"/>
      <name val="Calibri"/>
      <family val="2"/>
      <scheme val="minor"/>
    </font>
    <font>
      <u/>
      <sz val="12"/>
      <color theme="11"/>
      <name val="Calibri"/>
      <family val="2"/>
      <scheme val="minor"/>
    </font>
    <font>
      <b/>
      <sz val="12"/>
      <color theme="1"/>
      <name val="Georgia"/>
    </font>
    <font>
      <b/>
      <vertAlign val="superscript"/>
      <sz val="12"/>
      <color theme="1"/>
      <name val="Georgia"/>
    </font>
  </fonts>
  <fills count="2">
    <fill>
      <patternFill patternType="none"/>
    </fill>
    <fill>
      <patternFill patternType="gray125"/>
    </fill>
  </fills>
  <borders count="32">
    <border>
      <left/>
      <right/>
      <top/>
      <bottom/>
      <diagonal/>
    </border>
    <border>
      <left/>
      <right/>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top/>
      <bottom/>
      <diagonal/>
    </border>
    <border>
      <left style="thin">
        <color auto="1"/>
      </left>
      <right style="thin">
        <color auto="1"/>
      </right>
      <top/>
      <bottom/>
      <diagonal/>
    </border>
    <border>
      <left/>
      <right style="medium">
        <color auto="1"/>
      </right>
      <top/>
      <bottom/>
      <diagonal/>
    </border>
    <border>
      <left style="medium">
        <color auto="1"/>
      </left>
      <right style="thin">
        <color auto="1"/>
      </right>
      <top/>
      <bottom/>
      <diagonal/>
    </border>
    <border>
      <left style="medium">
        <color auto="1"/>
      </left>
      <right/>
      <top/>
      <bottom style="thin">
        <color auto="1"/>
      </bottom>
      <diagonal/>
    </border>
    <border>
      <left style="thin">
        <color auto="1"/>
      </left>
      <right style="thin">
        <color auto="1"/>
      </right>
      <top/>
      <bottom style="thin">
        <color auto="1"/>
      </bottom>
      <diagonal/>
    </border>
    <border>
      <left/>
      <right style="medium">
        <color auto="1"/>
      </right>
      <top/>
      <bottom style="thin">
        <color auto="1"/>
      </bottom>
      <diagonal/>
    </border>
    <border>
      <left style="medium">
        <color auto="1"/>
      </left>
      <right style="thin">
        <color auto="1"/>
      </right>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medium">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medium">
        <color auto="1"/>
      </top>
      <bottom style="medium">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thin">
        <color auto="1"/>
      </right>
      <top style="thin">
        <color auto="1"/>
      </top>
      <bottom/>
      <diagonal/>
    </border>
  </borders>
  <cellStyleXfs count="15">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102">
    <xf numFmtId="0" fontId="0" fillId="0" borderId="0" xfId="0"/>
    <xf numFmtId="0" fontId="2" fillId="0" borderId="0" xfId="0" applyFont="1"/>
    <xf numFmtId="0" fontId="2" fillId="0" borderId="0" xfId="0" applyFont="1" applyAlignment="1">
      <alignment horizontal="left" vertical="top" wrapText="1"/>
    </xf>
    <xf numFmtId="0" fontId="2" fillId="0" borderId="0" xfId="0" applyFont="1" applyAlignment="1">
      <alignment horizontal="left" vertical="top"/>
    </xf>
    <xf numFmtId="6" fontId="2" fillId="0" borderId="7" xfId="0" applyNumberFormat="1" applyFont="1" applyBorder="1"/>
    <xf numFmtId="6" fontId="2" fillId="0" borderId="8" xfId="0" applyNumberFormat="1" applyFont="1" applyBorder="1"/>
    <xf numFmtId="0" fontId="2" fillId="0" borderId="8" xfId="0" applyFont="1" applyBorder="1"/>
    <xf numFmtId="0" fontId="2" fillId="0" borderId="10" xfId="0" applyFont="1" applyBorder="1"/>
    <xf numFmtId="0" fontId="2" fillId="0" borderId="11" xfId="0" applyFont="1" applyBorder="1"/>
    <xf numFmtId="0" fontId="2" fillId="0" borderId="12" xfId="0" applyFont="1" applyBorder="1"/>
    <xf numFmtId="0" fontId="2" fillId="0" borderId="13" xfId="0" applyFont="1" applyBorder="1"/>
    <xf numFmtId="0" fontId="6" fillId="0" borderId="1" xfId="0" applyFont="1" applyBorder="1" applyAlignment="1">
      <alignment horizontal="center" wrapText="1"/>
    </xf>
    <xf numFmtId="0" fontId="6" fillId="0" borderId="1" xfId="0" applyFont="1" applyBorder="1" applyAlignment="1">
      <alignment horizontal="right" wrapText="1"/>
    </xf>
    <xf numFmtId="0" fontId="6" fillId="0" borderId="0" xfId="0" applyFont="1" applyAlignment="1">
      <alignment horizontal="center" wrapText="1"/>
    </xf>
    <xf numFmtId="6" fontId="6" fillId="0" borderId="0" xfId="0" applyNumberFormat="1" applyFont="1" applyAlignment="1">
      <alignment horizontal="right" wrapText="1"/>
    </xf>
    <xf numFmtId="0" fontId="7" fillId="0" borderId="2"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5" xfId="0" applyFont="1" applyBorder="1" applyAlignment="1">
      <alignment horizontal="center" wrapText="1"/>
    </xf>
    <xf numFmtId="0" fontId="6" fillId="0" borderId="6" xfId="0" applyFont="1" applyBorder="1" applyAlignment="1">
      <alignment horizontal="center" wrapText="1"/>
    </xf>
    <xf numFmtId="6" fontId="6" fillId="0" borderId="7" xfId="0" applyNumberFormat="1" applyFont="1" applyBorder="1" applyAlignment="1">
      <alignment horizontal="right" wrapText="1"/>
    </xf>
    <xf numFmtId="0" fontId="6" fillId="0" borderId="9" xfId="0" applyFont="1" applyBorder="1" applyAlignment="1">
      <alignment horizontal="center" wrapText="1"/>
    </xf>
    <xf numFmtId="6" fontId="6" fillId="0" borderId="8" xfId="0" applyNumberFormat="1" applyFont="1" applyBorder="1" applyAlignment="1">
      <alignment horizontal="right"/>
    </xf>
    <xf numFmtId="0" fontId="7" fillId="0" borderId="6" xfId="0" applyFont="1" applyBorder="1" applyAlignment="1">
      <alignment horizontal="center" wrapText="1"/>
    </xf>
    <xf numFmtId="0" fontId="7" fillId="0" borderId="9" xfId="0" applyFont="1" applyBorder="1" applyAlignment="1">
      <alignment horizontal="center" wrapText="1"/>
    </xf>
    <xf numFmtId="6" fontId="7" fillId="0" borderId="7" xfId="0" applyNumberFormat="1" applyFont="1" applyBorder="1"/>
    <xf numFmtId="2" fontId="7" fillId="0" borderId="8" xfId="0" applyNumberFormat="1" applyFont="1" applyBorder="1" applyAlignment="1">
      <alignment horizontal="right"/>
    </xf>
    <xf numFmtId="0" fontId="8" fillId="0" borderId="0" xfId="0" applyFont="1" applyBorder="1" applyAlignment="1">
      <alignment horizontal="center"/>
    </xf>
    <xf numFmtId="2" fontId="7" fillId="0" borderId="0" xfId="0" applyNumberFormat="1" applyFont="1" applyBorder="1" applyAlignment="1">
      <alignment horizontal="center"/>
    </xf>
    <xf numFmtId="0" fontId="6" fillId="0" borderId="0" xfId="0" applyFont="1" applyAlignment="1">
      <alignment vertical="center" wrapText="1"/>
    </xf>
    <xf numFmtId="0" fontId="0" fillId="0" borderId="22" xfId="0" applyBorder="1"/>
    <xf numFmtId="0" fontId="0" fillId="0" borderId="0" xfId="0" applyBorder="1"/>
    <xf numFmtId="0" fontId="0" fillId="0" borderId="23" xfId="0" applyBorder="1"/>
    <xf numFmtId="0" fontId="0" fillId="0" borderId="25" xfId="0" applyBorder="1"/>
    <xf numFmtId="0" fontId="0" fillId="0" borderId="26" xfId="0" applyBorder="1"/>
    <xf numFmtId="0" fontId="0" fillId="0" borderId="27" xfId="0" applyBorder="1"/>
    <xf numFmtId="0" fontId="6" fillId="0" borderId="0" xfId="0" applyFont="1" applyBorder="1" applyAlignment="1">
      <alignment horizontal="center" wrapText="1"/>
    </xf>
    <xf numFmtId="9" fontId="0" fillId="0" borderId="0" xfId="0" applyNumberFormat="1"/>
    <xf numFmtId="0" fontId="0" fillId="0" borderId="0" xfId="0" applyAlignment="1">
      <alignment wrapText="1"/>
    </xf>
    <xf numFmtId="0" fontId="0" fillId="0" borderId="2" xfId="0" applyFont="1" applyBorder="1" applyAlignment="1">
      <alignment wrapText="1"/>
    </xf>
    <xf numFmtId="0" fontId="6" fillId="0" borderId="28" xfId="0" applyFont="1" applyBorder="1" applyAlignment="1">
      <alignment horizontal="center" wrapText="1"/>
    </xf>
    <xf numFmtId="0" fontId="6" fillId="0" borderId="4" xfId="0" applyFont="1" applyBorder="1" applyAlignment="1">
      <alignment horizontal="center" wrapText="1"/>
    </xf>
    <xf numFmtId="0" fontId="0" fillId="0" borderId="6" xfId="0" applyBorder="1"/>
    <xf numFmtId="6" fontId="6" fillId="0" borderId="0" xfId="0" applyNumberFormat="1" applyFont="1" applyBorder="1" applyAlignment="1">
      <alignment horizontal="right" wrapText="1"/>
    </xf>
    <xf numFmtId="6" fontId="0" fillId="0" borderId="0" xfId="0" applyNumberFormat="1" applyBorder="1"/>
    <xf numFmtId="6" fontId="2" fillId="0" borderId="29" xfId="0" applyNumberFormat="1" applyFont="1" applyBorder="1"/>
    <xf numFmtId="0" fontId="0" fillId="0" borderId="14" xfId="0" applyBorder="1"/>
    <xf numFmtId="6" fontId="6" fillId="0" borderId="1" xfId="0" applyNumberFormat="1" applyFont="1" applyBorder="1" applyAlignment="1">
      <alignment horizontal="right" wrapText="1"/>
    </xf>
    <xf numFmtId="6" fontId="0" fillId="0" borderId="1" xfId="0" applyNumberFormat="1" applyBorder="1"/>
    <xf numFmtId="6" fontId="2" fillId="0" borderId="30" xfId="0" applyNumberFormat="1" applyFont="1" applyBorder="1"/>
    <xf numFmtId="0" fontId="6" fillId="0" borderId="28" xfId="0" applyFont="1" applyFill="1" applyBorder="1" applyAlignment="1">
      <alignment horizontal="center" wrapText="1"/>
    </xf>
    <xf numFmtId="0" fontId="0" fillId="0" borderId="2" xfId="0" applyBorder="1"/>
    <xf numFmtId="0" fontId="6" fillId="0" borderId="28" xfId="0" applyFont="1" applyBorder="1" applyAlignment="1">
      <alignment horizontal="right" wrapText="1"/>
    </xf>
    <xf numFmtId="0" fontId="0" fillId="0" borderId="28" xfId="0" applyFill="1" applyBorder="1" applyAlignment="1">
      <alignment wrapText="1"/>
    </xf>
    <xf numFmtId="0" fontId="0" fillId="0" borderId="4" xfId="0" applyBorder="1" applyAlignment="1">
      <alignment wrapText="1"/>
    </xf>
    <xf numFmtId="8" fontId="0" fillId="0" borderId="0" xfId="0" applyNumberFormat="1" applyBorder="1"/>
    <xf numFmtId="8" fontId="0" fillId="0" borderId="8" xfId="0" applyNumberFormat="1" applyBorder="1" applyAlignment="1">
      <alignment wrapText="1"/>
    </xf>
    <xf numFmtId="8" fontId="0" fillId="0" borderId="1" xfId="0" applyNumberFormat="1" applyBorder="1"/>
    <xf numFmtId="8" fontId="0" fillId="0" borderId="15" xfId="0" applyNumberFormat="1" applyBorder="1" applyAlignment="1">
      <alignment wrapText="1"/>
    </xf>
    <xf numFmtId="2" fontId="0" fillId="0" borderId="0" xfId="0" applyNumberFormat="1"/>
    <xf numFmtId="6" fontId="2" fillId="0" borderId="0" xfId="0" applyNumberFormat="1" applyFont="1" applyBorder="1"/>
    <xf numFmtId="8" fontId="0" fillId="0" borderId="0" xfId="0" applyNumberFormat="1" applyBorder="1" applyAlignment="1">
      <alignment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22" xfId="0" applyFont="1" applyBorder="1" applyAlignment="1">
      <alignment horizontal="center"/>
    </xf>
    <xf numFmtId="0" fontId="2" fillId="0" borderId="0" xfId="0" applyFont="1" applyBorder="1" applyAlignment="1">
      <alignment horizontal="center"/>
    </xf>
    <xf numFmtId="0" fontId="2" fillId="0" borderId="23" xfId="0" applyFont="1" applyBorder="1" applyAlignment="1">
      <alignment horizontal="center"/>
    </xf>
    <xf numFmtId="0" fontId="2" fillId="0" borderId="22" xfId="0" applyFont="1" applyBorder="1" applyAlignment="1">
      <alignment horizontal="left"/>
    </xf>
    <xf numFmtId="0" fontId="2" fillId="0" borderId="0" xfId="0" applyFont="1" applyBorder="1" applyAlignment="1">
      <alignment horizontal="left"/>
    </xf>
    <xf numFmtId="0" fontId="2" fillId="0" borderId="23" xfId="0" applyFont="1" applyBorder="1" applyAlignment="1">
      <alignment horizontal="left"/>
    </xf>
    <xf numFmtId="0" fontId="2" fillId="0" borderId="0" xfId="0" applyFont="1" applyAlignment="1">
      <alignment horizontal="left" wrapText="1"/>
    </xf>
    <xf numFmtId="0" fontId="1" fillId="0" borderId="0" xfId="0" applyFont="1" applyAlignment="1">
      <alignment horizontal="left" wrapText="1"/>
    </xf>
    <xf numFmtId="0" fontId="2" fillId="0" borderId="0" xfId="0" applyFont="1" applyAlignment="1" applyProtection="1">
      <alignment horizontal="left" vertical="top" wrapText="1"/>
      <protection locked="0"/>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0" borderId="18" xfId="0" applyFont="1" applyBorder="1" applyAlignment="1">
      <alignment horizontal="left" vertical="top" wrapText="1"/>
    </xf>
    <xf numFmtId="0" fontId="8" fillId="0" borderId="14" xfId="0" applyFont="1" applyBorder="1" applyAlignment="1">
      <alignment horizontal="center"/>
    </xf>
    <xf numFmtId="0" fontId="8" fillId="0" borderId="1" xfId="0" applyFont="1" applyBorder="1" applyAlignment="1">
      <alignment horizontal="center"/>
    </xf>
    <xf numFmtId="2" fontId="7" fillId="0" borderId="1" xfId="0" applyNumberFormat="1" applyFont="1" applyBorder="1" applyAlignment="1">
      <alignment horizontal="center"/>
    </xf>
    <xf numFmtId="2" fontId="7" fillId="0" borderId="15" xfId="0" applyNumberFormat="1" applyFont="1" applyBorder="1" applyAlignment="1">
      <alignment horizontal="center"/>
    </xf>
    <xf numFmtId="0" fontId="2" fillId="0" borderId="0" xfId="0" applyFont="1" applyAlignment="1">
      <alignment horizontal="left" vertical="top" wrapText="1"/>
    </xf>
    <xf numFmtId="0" fontId="6" fillId="0" borderId="24" xfId="0" applyFont="1" applyBorder="1" applyAlignment="1">
      <alignment horizontal="left" vertical="center"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9" fillId="0" borderId="2" xfId="0" applyFont="1" applyBorder="1" applyAlignment="1">
      <alignment horizontal="center"/>
    </xf>
    <xf numFmtId="0" fontId="9" fillId="0" borderId="28" xfId="0" applyFont="1" applyBorder="1" applyAlignment="1">
      <alignment horizontal="center"/>
    </xf>
    <xf numFmtId="0" fontId="9" fillId="0" borderId="4" xfId="0" applyFont="1" applyBorder="1" applyAlignment="1">
      <alignment horizontal="center"/>
    </xf>
    <xf numFmtId="0" fontId="1" fillId="0" borderId="31" xfId="0" applyFont="1" applyBorder="1" applyAlignment="1">
      <alignment horizontal="left" vertical="top" wrapText="1"/>
    </xf>
    <xf numFmtId="0" fontId="1" fillId="0" borderId="31" xfId="0" applyFont="1" applyBorder="1" applyAlignment="1">
      <alignment horizontal="left" vertical="top"/>
    </xf>
    <xf numFmtId="0" fontId="1" fillId="0" borderId="0" xfId="0" applyFont="1" applyAlignment="1">
      <alignment horizontal="left" vertical="top" wrapText="1"/>
    </xf>
    <xf numFmtId="0" fontId="1" fillId="0" borderId="0" xfId="0" applyFont="1" applyAlignment="1">
      <alignment horizontal="left" vertical="top"/>
    </xf>
    <xf numFmtId="0" fontId="1" fillId="0" borderId="19" xfId="0" applyFont="1" applyBorder="1" applyAlignment="1">
      <alignment horizontal="left" vertical="top" wrapText="1"/>
    </xf>
    <xf numFmtId="0" fontId="1" fillId="0" borderId="20" xfId="0" applyFont="1" applyBorder="1" applyAlignment="1">
      <alignment horizontal="left" vertical="top" wrapText="1"/>
    </xf>
    <xf numFmtId="0" fontId="1" fillId="0" borderId="21" xfId="0" applyFont="1" applyBorder="1" applyAlignment="1">
      <alignment horizontal="left" vertical="top" wrapText="1"/>
    </xf>
    <xf numFmtId="0" fontId="1" fillId="0" borderId="25" xfId="0" applyFont="1" applyBorder="1" applyAlignment="1">
      <alignment horizontal="left" vertical="top" wrapText="1"/>
    </xf>
    <xf numFmtId="0" fontId="1" fillId="0" borderId="26" xfId="0" applyFont="1" applyBorder="1" applyAlignment="1">
      <alignment horizontal="left" vertical="top" wrapText="1"/>
    </xf>
    <xf numFmtId="0" fontId="1" fillId="0" borderId="27" xfId="0" applyFont="1" applyBorder="1" applyAlignment="1">
      <alignment horizontal="left" vertical="top" wrapText="1"/>
    </xf>
    <xf numFmtId="0" fontId="1" fillId="0" borderId="16" xfId="0" applyFont="1" applyBorder="1" applyAlignment="1">
      <alignment horizontal="left" vertical="top" wrapText="1"/>
    </xf>
    <xf numFmtId="0" fontId="1" fillId="0" borderId="17" xfId="0" applyFont="1" applyBorder="1" applyAlignment="1">
      <alignment horizontal="left" vertical="top" wrapText="1"/>
    </xf>
    <xf numFmtId="0" fontId="1" fillId="0" borderId="18" xfId="0" applyFont="1" applyBorder="1" applyAlignment="1">
      <alignment horizontal="left" vertical="top" wrapText="1"/>
    </xf>
  </cellXfs>
  <cellStyles count="1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abSelected="1" workbookViewId="0">
      <selection activeCell="D5" sqref="D5"/>
    </sheetView>
  </sheetViews>
  <sheetFormatPr baseColWidth="10" defaultRowHeight="15" x14ac:dyDescent="0"/>
  <cols>
    <col min="2" max="2" width="15.1640625" customWidth="1"/>
    <col min="3" max="3" width="16.83203125" customWidth="1"/>
    <col min="4" max="4" width="14.83203125" customWidth="1"/>
    <col min="6" max="6" width="17.1640625" customWidth="1"/>
    <col min="7" max="7" width="16.83203125" customWidth="1"/>
    <col min="8" max="8" width="15.6640625" customWidth="1"/>
  </cols>
  <sheetData>
    <row r="1" spans="1:12" ht="64" customHeight="1">
      <c r="A1" s="71"/>
      <c r="B1" s="72"/>
      <c r="C1" s="72"/>
      <c r="D1" s="72"/>
      <c r="E1" s="72"/>
      <c r="F1" s="72"/>
      <c r="G1" s="72"/>
      <c r="H1" s="72"/>
    </row>
    <row r="2" spans="1:12">
      <c r="A2" s="1"/>
      <c r="B2" s="1"/>
      <c r="C2" s="1"/>
      <c r="D2" s="1"/>
      <c r="E2" s="1"/>
      <c r="F2" s="1"/>
      <c r="G2" s="1"/>
      <c r="H2" s="1"/>
      <c r="I2" s="1"/>
      <c r="J2" s="1"/>
      <c r="K2" s="1"/>
      <c r="L2" s="1"/>
    </row>
    <row r="3" spans="1:12" ht="17" thickBot="1">
      <c r="A3" s="11" t="s">
        <v>0</v>
      </c>
      <c r="B3" s="11" t="s">
        <v>1</v>
      </c>
      <c r="C3" s="12" t="s">
        <v>2</v>
      </c>
      <c r="D3" s="1"/>
      <c r="E3" s="1"/>
      <c r="F3" s="1"/>
      <c r="G3" s="1"/>
      <c r="H3" s="1"/>
      <c r="I3" s="1"/>
      <c r="J3" s="1"/>
      <c r="K3" s="1"/>
      <c r="L3" s="1"/>
    </row>
    <row r="4" spans="1:12">
      <c r="A4" s="13">
        <v>2014</v>
      </c>
      <c r="B4" s="14">
        <v>-3000000</v>
      </c>
      <c r="C4" s="14">
        <v>-3000000</v>
      </c>
      <c r="D4" s="1"/>
      <c r="E4" s="1"/>
      <c r="F4" s="1"/>
      <c r="G4" s="1"/>
      <c r="H4" s="1"/>
      <c r="I4" s="1"/>
      <c r="J4" s="1"/>
      <c r="K4" s="1"/>
      <c r="L4" s="1"/>
    </row>
    <row r="5" spans="1:12">
      <c r="A5" s="13">
        <v>2015</v>
      </c>
      <c r="B5" s="14">
        <v>0</v>
      </c>
      <c r="C5" s="14">
        <v>975000</v>
      </c>
      <c r="D5" s="1"/>
      <c r="E5" s="1"/>
      <c r="F5" s="1"/>
      <c r="G5" s="1"/>
      <c r="H5" s="1"/>
      <c r="I5" s="1"/>
      <c r="J5" s="1"/>
      <c r="K5" s="1"/>
      <c r="L5" s="1"/>
    </row>
    <row r="6" spans="1:12">
      <c r="A6" s="13">
        <v>2016</v>
      </c>
      <c r="B6" s="14">
        <v>600000</v>
      </c>
      <c r="C6" s="14">
        <v>975000</v>
      </c>
      <c r="D6" s="1"/>
      <c r="E6" s="1"/>
      <c r="F6" s="1"/>
      <c r="G6" s="1"/>
      <c r="H6" s="1"/>
      <c r="I6" s="1"/>
      <c r="J6" s="1"/>
      <c r="K6" s="1"/>
      <c r="L6" s="1"/>
    </row>
    <row r="7" spans="1:12">
      <c r="A7" s="13">
        <v>2017</v>
      </c>
      <c r="B7" s="14">
        <v>900000</v>
      </c>
      <c r="C7" s="14">
        <v>975000</v>
      </c>
      <c r="D7" s="1"/>
      <c r="E7" s="1"/>
      <c r="F7" s="1"/>
      <c r="G7" s="1"/>
      <c r="H7" s="1"/>
      <c r="I7" s="1"/>
      <c r="J7" s="1"/>
      <c r="K7" s="1"/>
      <c r="L7" s="1"/>
    </row>
    <row r="8" spans="1:12">
      <c r="A8" s="13">
        <v>2018</v>
      </c>
      <c r="B8" s="14">
        <v>2700000</v>
      </c>
      <c r="C8" s="14">
        <v>975000</v>
      </c>
      <c r="D8" s="1"/>
      <c r="E8" s="1"/>
      <c r="F8" s="1"/>
      <c r="G8" s="1"/>
      <c r="H8" s="1"/>
      <c r="I8" s="1"/>
      <c r="J8" s="1"/>
      <c r="K8" s="1"/>
      <c r="L8" s="1"/>
    </row>
    <row r="9" spans="1:12">
      <c r="A9" s="13"/>
      <c r="B9" s="14"/>
      <c r="C9" s="14"/>
      <c r="D9" s="1"/>
      <c r="E9" s="1"/>
      <c r="F9" s="1"/>
      <c r="G9" s="1"/>
      <c r="H9" s="1"/>
      <c r="I9" s="1"/>
      <c r="J9" s="1"/>
      <c r="K9" s="1"/>
      <c r="L9" s="1"/>
    </row>
    <row r="10" spans="1:12" ht="95" customHeight="1">
      <c r="A10" s="73" t="s">
        <v>15</v>
      </c>
      <c r="B10" s="73"/>
      <c r="C10" s="73"/>
      <c r="D10" s="73"/>
      <c r="E10" s="73"/>
      <c r="F10" s="73"/>
      <c r="G10" s="73"/>
      <c r="H10" s="73"/>
      <c r="I10" s="1"/>
      <c r="J10" s="1"/>
      <c r="K10" s="1"/>
      <c r="L10" s="1"/>
    </row>
    <row r="11" spans="1:12" ht="19" customHeight="1">
      <c r="A11" s="2"/>
      <c r="B11" s="3"/>
      <c r="C11" s="3"/>
      <c r="D11" s="3"/>
      <c r="E11" s="3"/>
      <c r="F11" s="3"/>
      <c r="G11" s="3"/>
      <c r="H11" s="3"/>
      <c r="I11" s="1"/>
      <c r="J11" s="1"/>
      <c r="K11" s="1"/>
      <c r="L11" s="1"/>
    </row>
    <row r="12" spans="1:12" ht="33" customHeight="1">
      <c r="A12" s="81" t="s">
        <v>12</v>
      </c>
      <c r="B12" s="81"/>
      <c r="C12" s="81"/>
      <c r="D12" s="81"/>
      <c r="E12" s="81"/>
      <c r="F12" s="81"/>
      <c r="G12" s="81"/>
      <c r="H12" s="81"/>
      <c r="I12" s="81"/>
      <c r="J12" s="81"/>
      <c r="K12" s="81"/>
      <c r="L12" s="81"/>
    </row>
    <row r="13" spans="1:12" ht="17" thickBot="1">
      <c r="A13" s="1"/>
      <c r="B13" s="1"/>
      <c r="C13" s="1"/>
      <c r="D13" s="1"/>
      <c r="E13" s="1"/>
      <c r="F13" s="1"/>
      <c r="G13" s="1"/>
      <c r="H13" s="1"/>
      <c r="I13" s="1"/>
      <c r="J13" s="1"/>
      <c r="K13" s="1"/>
      <c r="L13" s="1"/>
    </row>
    <row r="14" spans="1:12" ht="49" thickBot="1">
      <c r="A14" s="15" t="s">
        <v>0</v>
      </c>
      <c r="B14" s="16" t="s">
        <v>1</v>
      </c>
      <c r="C14" s="16" t="s">
        <v>3</v>
      </c>
      <c r="D14" s="17" t="s">
        <v>4</v>
      </c>
      <c r="E14" s="18" t="s">
        <v>0</v>
      </c>
      <c r="F14" s="16" t="s">
        <v>2</v>
      </c>
      <c r="G14" s="16" t="s">
        <v>5</v>
      </c>
      <c r="H14" s="17" t="s">
        <v>6</v>
      </c>
      <c r="I14" s="1"/>
      <c r="J14" s="1"/>
      <c r="K14" s="1"/>
      <c r="L14" s="1"/>
    </row>
    <row r="15" spans="1:12">
      <c r="A15" s="19">
        <v>2014</v>
      </c>
      <c r="B15" s="20">
        <v>-3000000</v>
      </c>
      <c r="C15" s="4">
        <f>B15</f>
        <v>-3000000</v>
      </c>
      <c r="D15" s="5"/>
      <c r="E15" s="21">
        <v>2014</v>
      </c>
      <c r="F15" s="20">
        <v>-3000000</v>
      </c>
      <c r="G15" s="4">
        <f>F15</f>
        <v>-3000000</v>
      </c>
      <c r="H15" s="6"/>
      <c r="I15" s="1"/>
      <c r="J15" s="1"/>
      <c r="K15" s="1"/>
      <c r="L15" s="1"/>
    </row>
    <row r="16" spans="1:12">
      <c r="A16" s="19">
        <v>2015</v>
      </c>
      <c r="B16" s="20">
        <v>0</v>
      </c>
      <c r="C16" s="4">
        <f>B16+C15</f>
        <v>-3000000</v>
      </c>
      <c r="D16" s="22" t="str">
        <f>IF(C16&lt;0,"n/m",ABS(C15)/B16)</f>
        <v>n/m</v>
      </c>
      <c r="E16" s="21">
        <v>2015</v>
      </c>
      <c r="F16" s="20">
        <v>975000</v>
      </c>
      <c r="G16" s="4">
        <f>F16+G15</f>
        <v>-2025000</v>
      </c>
      <c r="H16" s="22" t="str">
        <f>IF(G16&lt;0,"n/m",ABS(G15)/F16)</f>
        <v>n/m</v>
      </c>
      <c r="I16" s="1"/>
      <c r="J16" s="1"/>
      <c r="K16" s="1"/>
      <c r="L16" s="1"/>
    </row>
    <row r="17" spans="1:12">
      <c r="A17" s="19">
        <v>2016</v>
      </c>
      <c r="B17" s="20">
        <v>600000</v>
      </c>
      <c r="C17" s="4">
        <f>B17+C16</f>
        <v>-2400000</v>
      </c>
      <c r="D17" s="22" t="str">
        <f>IF(C17&lt;0,"n/m",ABS(C16)/B17)</f>
        <v>n/m</v>
      </c>
      <c r="E17" s="21">
        <v>2016</v>
      </c>
      <c r="F17" s="20">
        <v>975000</v>
      </c>
      <c r="G17" s="4">
        <f>F17+G16</f>
        <v>-1050000</v>
      </c>
      <c r="H17" s="22" t="str">
        <f>IF(G17&lt;0,"n/m",ABS(G16)/F17)</f>
        <v>n/m</v>
      </c>
      <c r="I17" s="1"/>
      <c r="J17" s="1"/>
      <c r="K17" s="1"/>
      <c r="L17" s="1"/>
    </row>
    <row r="18" spans="1:12">
      <c r="A18" s="23">
        <v>2017</v>
      </c>
      <c r="B18" s="20">
        <v>900000</v>
      </c>
      <c r="C18" s="4">
        <f>B18+C17</f>
        <v>-1500000</v>
      </c>
      <c r="D18" s="22" t="str">
        <f>IF(C18&lt;0,"n/m",ABS(C17)/B18)</f>
        <v>n/m</v>
      </c>
      <c r="E18" s="24">
        <v>2017</v>
      </c>
      <c r="F18" s="20">
        <v>975000</v>
      </c>
      <c r="G18" s="4">
        <f>F18+G17</f>
        <v>-75000</v>
      </c>
      <c r="H18" s="22" t="str">
        <f>IF(G18&lt;0,"n/m",ABS(G17)/F18)</f>
        <v>n/m</v>
      </c>
      <c r="I18" s="1"/>
      <c r="J18" s="1"/>
      <c r="K18" s="1"/>
      <c r="L18" s="1"/>
    </row>
    <row r="19" spans="1:12">
      <c r="A19" s="23">
        <v>2018</v>
      </c>
      <c r="B19" s="20">
        <v>2700000</v>
      </c>
      <c r="C19" s="25">
        <f>B19+C18</f>
        <v>1200000</v>
      </c>
      <c r="D19" s="26">
        <f>IF(C19&lt;0,"n/m",ABS(C18)/B19)</f>
        <v>0.55555555555555558</v>
      </c>
      <c r="E19" s="24">
        <v>2018</v>
      </c>
      <c r="F19" s="20">
        <v>975000</v>
      </c>
      <c r="G19" s="25">
        <f>F19+G18</f>
        <v>900000</v>
      </c>
      <c r="H19" s="26">
        <f>IF(G19&lt;0,"n/m",ABS(G18)/F19)</f>
        <v>7.6923076923076927E-2</v>
      </c>
      <c r="I19" s="1"/>
      <c r="J19" s="1"/>
      <c r="K19" s="1"/>
      <c r="L19" s="1"/>
    </row>
    <row r="20" spans="1:12">
      <c r="A20" s="7"/>
      <c r="B20" s="8"/>
      <c r="C20" s="8"/>
      <c r="D20" s="9"/>
      <c r="E20" s="10"/>
      <c r="F20" s="8"/>
      <c r="G20" s="8"/>
      <c r="H20" s="9"/>
      <c r="I20" s="1"/>
      <c r="J20" s="1"/>
      <c r="K20" s="1"/>
      <c r="L20" s="1"/>
    </row>
    <row r="21" spans="1:12" ht="17" thickBot="1">
      <c r="A21" s="77" t="s">
        <v>7</v>
      </c>
      <c r="B21" s="78"/>
      <c r="C21" s="79">
        <f>COUNTIF(C16:C19,"&lt;0")+INDEX(D16:D19,COUNTIF(C16:C19,"&lt;0")+1)</f>
        <v>3.5555555555555554</v>
      </c>
      <c r="D21" s="80"/>
      <c r="E21" s="77" t="s">
        <v>7</v>
      </c>
      <c r="F21" s="78"/>
      <c r="G21" s="79">
        <f>COUNTIF(G16:G19,"&lt;0")+INDEX(H16:H19,COUNTIF(G16:G19,"&lt;0")+1)</f>
        <v>3.0769230769230771</v>
      </c>
      <c r="H21" s="80"/>
      <c r="I21" s="1"/>
      <c r="J21" s="1"/>
      <c r="K21" s="1"/>
      <c r="L21" s="1"/>
    </row>
    <row r="22" spans="1:12" ht="17" thickBot="1">
      <c r="A22" s="27"/>
      <c r="B22" s="27"/>
      <c r="C22" s="28"/>
      <c r="D22" s="28"/>
      <c r="E22" s="27"/>
      <c r="F22" s="27"/>
      <c r="G22" s="28"/>
      <c r="H22" s="28"/>
      <c r="I22" s="1"/>
      <c r="J22" s="1"/>
      <c r="K22" s="1"/>
      <c r="L22" s="1"/>
    </row>
    <row r="23" spans="1:12" ht="60" customHeight="1">
      <c r="A23" s="82" t="s">
        <v>16</v>
      </c>
      <c r="B23" s="82"/>
      <c r="C23" s="82"/>
      <c r="D23" s="82"/>
      <c r="E23" s="82"/>
      <c r="F23" s="82"/>
      <c r="G23" s="82"/>
      <c r="H23" s="82"/>
      <c r="I23" s="29"/>
      <c r="J23" s="29"/>
      <c r="K23" s="29"/>
      <c r="L23" s="29"/>
    </row>
    <row r="24" spans="1:12" ht="26" customHeight="1">
      <c r="A24" s="1"/>
      <c r="B24" s="1"/>
      <c r="C24" s="1"/>
      <c r="D24" s="1"/>
      <c r="E24" s="1"/>
      <c r="F24" s="1"/>
      <c r="G24" s="1"/>
      <c r="H24" s="1"/>
      <c r="I24" s="1"/>
      <c r="J24" s="1"/>
      <c r="K24" s="1"/>
      <c r="L24" s="1"/>
    </row>
    <row r="25" spans="1:12" ht="219" customHeight="1">
      <c r="A25" s="74" t="s">
        <v>13</v>
      </c>
      <c r="B25" s="75"/>
      <c r="C25" s="75"/>
      <c r="D25" s="76"/>
      <c r="E25" s="74" t="s">
        <v>14</v>
      </c>
      <c r="F25" s="75"/>
      <c r="G25" s="75"/>
      <c r="H25" s="76"/>
      <c r="I25" s="1"/>
      <c r="J25" s="1"/>
      <c r="K25" s="1"/>
      <c r="L25" s="1"/>
    </row>
    <row r="26" spans="1:12">
      <c r="A26" s="1"/>
      <c r="B26" s="1"/>
      <c r="C26" s="1"/>
      <c r="D26" s="1"/>
      <c r="E26" s="1"/>
      <c r="F26" s="1"/>
      <c r="G26" s="1"/>
      <c r="H26" s="1"/>
      <c r="I26" s="1"/>
      <c r="J26" s="1"/>
      <c r="K26" s="1"/>
      <c r="L26" s="1"/>
    </row>
    <row r="27" spans="1:12">
      <c r="A27" s="1"/>
      <c r="B27" s="1"/>
      <c r="C27" s="1"/>
      <c r="D27" s="1"/>
      <c r="E27" s="1"/>
      <c r="F27" s="1"/>
      <c r="G27" s="1"/>
      <c r="H27" s="1"/>
      <c r="I27" s="1"/>
      <c r="J27" s="1"/>
      <c r="K27" s="1"/>
      <c r="L27" s="1"/>
    </row>
    <row r="28" spans="1:12">
      <c r="A28" s="1"/>
      <c r="B28" s="1"/>
      <c r="C28" s="1"/>
      <c r="D28" s="1"/>
      <c r="E28" s="1"/>
      <c r="F28" s="1"/>
      <c r="G28" s="1"/>
      <c r="H28" s="1"/>
      <c r="I28" s="1"/>
      <c r="J28" s="1"/>
      <c r="K28" s="1"/>
      <c r="L28" s="1"/>
    </row>
    <row r="29" spans="1:12">
      <c r="A29" s="62" t="s">
        <v>8</v>
      </c>
      <c r="B29" s="63"/>
      <c r="C29" s="63"/>
      <c r="D29" s="63"/>
      <c r="E29" s="63"/>
      <c r="F29" s="63"/>
      <c r="G29" s="63"/>
      <c r="H29" s="64"/>
      <c r="I29" s="1"/>
      <c r="J29" s="1"/>
      <c r="K29" s="1"/>
      <c r="L29" s="1"/>
    </row>
    <row r="30" spans="1:12">
      <c r="A30" s="65"/>
      <c r="B30" s="66"/>
      <c r="C30" s="66"/>
      <c r="D30" s="66"/>
      <c r="E30" s="66"/>
      <c r="F30" s="66"/>
      <c r="G30" s="66"/>
      <c r="H30" s="67"/>
      <c r="I30" s="1"/>
      <c r="J30" s="1"/>
      <c r="K30" s="1"/>
      <c r="L30" s="1"/>
    </row>
    <row r="31" spans="1:12">
      <c r="A31" s="68" t="s">
        <v>10</v>
      </c>
      <c r="B31" s="69"/>
      <c r="C31" s="69"/>
      <c r="D31" s="69"/>
      <c r="E31" s="69"/>
      <c r="F31" s="69"/>
      <c r="G31" s="69"/>
      <c r="H31" s="70"/>
      <c r="I31" s="1"/>
      <c r="J31" s="1"/>
      <c r="K31" s="1"/>
      <c r="L31" s="1"/>
    </row>
    <row r="32" spans="1:12">
      <c r="A32" s="68" t="s">
        <v>11</v>
      </c>
      <c r="B32" s="69"/>
      <c r="C32" s="69"/>
      <c r="D32" s="69"/>
      <c r="E32" s="69"/>
      <c r="F32" s="69"/>
      <c r="G32" s="69"/>
      <c r="H32" s="70"/>
      <c r="I32" s="1"/>
      <c r="J32" s="1"/>
      <c r="K32" s="1"/>
      <c r="L32" s="1"/>
    </row>
    <row r="33" spans="1:8">
      <c r="A33" s="30" t="s">
        <v>9</v>
      </c>
      <c r="B33" s="31"/>
      <c r="C33" s="31"/>
      <c r="D33" s="31"/>
      <c r="E33" s="31"/>
      <c r="F33" s="31"/>
      <c r="G33" s="31"/>
      <c r="H33" s="32"/>
    </row>
    <row r="34" spans="1:8">
      <c r="A34" s="33"/>
      <c r="B34" s="34"/>
      <c r="C34" s="34"/>
      <c r="D34" s="34"/>
      <c r="E34" s="34"/>
      <c r="F34" s="34"/>
      <c r="G34" s="34"/>
      <c r="H34" s="35"/>
    </row>
  </sheetData>
  <mergeCells count="14">
    <mergeCell ref="A29:H29"/>
    <mergeCell ref="A30:H30"/>
    <mergeCell ref="A32:H32"/>
    <mergeCell ref="A31:H31"/>
    <mergeCell ref="A1:H1"/>
    <mergeCell ref="A10:H10"/>
    <mergeCell ref="A25:D25"/>
    <mergeCell ref="E25:H25"/>
    <mergeCell ref="A21:B21"/>
    <mergeCell ref="C21:D21"/>
    <mergeCell ref="E21:F21"/>
    <mergeCell ref="G21:H21"/>
    <mergeCell ref="A12:L12"/>
    <mergeCell ref="A23:H2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election activeCell="A5" sqref="A5:H5"/>
    </sheetView>
  </sheetViews>
  <sheetFormatPr baseColWidth="10" defaultRowHeight="15" x14ac:dyDescent="0"/>
  <cols>
    <col min="3" max="3" width="14.83203125" bestFit="1" customWidth="1"/>
    <col min="4" max="4" width="11.5" bestFit="1" customWidth="1"/>
    <col min="5" max="5" width="11.6640625" bestFit="1" customWidth="1"/>
    <col min="9" max="9" width="14.83203125" bestFit="1" customWidth="1"/>
    <col min="10" max="10" width="14.1640625" bestFit="1" customWidth="1"/>
    <col min="11" max="11" width="18.1640625" style="38" bestFit="1" customWidth="1"/>
  </cols>
  <sheetData>
    <row r="1" spans="1:11" ht="69" customHeight="1">
      <c r="A1" s="71"/>
      <c r="B1" s="72"/>
      <c r="C1" s="72"/>
      <c r="D1" s="72"/>
      <c r="E1" s="72"/>
      <c r="F1" s="72"/>
      <c r="G1" s="72"/>
      <c r="H1" s="72"/>
    </row>
    <row r="3" spans="1:11" ht="82" customHeight="1">
      <c r="A3" s="89" t="s">
        <v>27</v>
      </c>
      <c r="B3" s="90"/>
      <c r="C3" s="90"/>
      <c r="D3" s="90"/>
      <c r="E3" s="90"/>
      <c r="F3" s="90"/>
      <c r="G3" s="90"/>
      <c r="H3" s="90"/>
    </row>
    <row r="4" spans="1:11" ht="85" customHeight="1">
      <c r="A4" s="93" t="s">
        <v>28</v>
      </c>
      <c r="B4" s="94"/>
      <c r="C4" s="94"/>
      <c r="D4" s="94"/>
      <c r="E4" s="94"/>
      <c r="F4" s="94"/>
      <c r="G4" s="94"/>
      <c r="H4" s="95"/>
    </row>
    <row r="5" spans="1:11" ht="169" customHeight="1">
      <c r="A5" s="96" t="s">
        <v>29</v>
      </c>
      <c r="B5" s="97"/>
      <c r="C5" s="97"/>
      <c r="D5" s="97"/>
      <c r="E5" s="97"/>
      <c r="F5" s="97"/>
      <c r="G5" s="97"/>
      <c r="H5" s="98"/>
    </row>
    <row r="6" spans="1:11" ht="88" customHeight="1">
      <c r="A6" s="99" t="s">
        <v>30</v>
      </c>
      <c r="B6" s="100"/>
      <c r="C6" s="100"/>
      <c r="D6" s="100"/>
      <c r="E6" s="100"/>
      <c r="F6" s="100"/>
      <c r="G6" s="100"/>
      <c r="H6" s="101"/>
    </row>
    <row r="7" spans="1:11">
      <c r="A7" s="91"/>
      <c r="B7" s="92"/>
      <c r="C7" s="92"/>
      <c r="D7" s="92"/>
      <c r="E7" s="92"/>
      <c r="F7" s="92"/>
      <c r="G7" s="92"/>
      <c r="H7" s="92"/>
    </row>
    <row r="8" spans="1:11">
      <c r="A8" t="s">
        <v>19</v>
      </c>
      <c r="B8" s="37">
        <v>0.1</v>
      </c>
    </row>
    <row r="9" spans="1:11" ht="17" thickBot="1"/>
    <row r="10" spans="1:11" ht="17" thickBot="1">
      <c r="A10" s="86" t="s">
        <v>1</v>
      </c>
      <c r="B10" s="87"/>
      <c r="C10" s="87"/>
      <c r="D10" s="87"/>
      <c r="E10" s="88"/>
      <c r="G10" s="86" t="s">
        <v>2</v>
      </c>
      <c r="H10" s="87"/>
      <c r="I10" s="87"/>
      <c r="J10" s="87"/>
      <c r="K10" s="88"/>
    </row>
    <row r="11" spans="1:11" ht="33" thickBot="1">
      <c r="A11" s="39" t="s">
        <v>17</v>
      </c>
      <c r="B11" s="40" t="s">
        <v>0</v>
      </c>
      <c r="C11" s="40" t="s">
        <v>18</v>
      </c>
      <c r="D11" s="50" t="s">
        <v>20</v>
      </c>
      <c r="E11" s="41" t="s">
        <v>23</v>
      </c>
      <c r="G11" s="51" t="s">
        <v>17</v>
      </c>
      <c r="H11" s="40" t="s">
        <v>0</v>
      </c>
      <c r="I11" s="52" t="s">
        <v>22</v>
      </c>
      <c r="J11" s="53" t="s">
        <v>21</v>
      </c>
      <c r="K11" s="54" t="s">
        <v>24</v>
      </c>
    </row>
    <row r="12" spans="1:11">
      <c r="A12" s="42">
        <v>0</v>
      </c>
      <c r="B12" s="36">
        <v>2014</v>
      </c>
      <c r="C12" s="43">
        <v>-3000000</v>
      </c>
      <c r="D12" s="44">
        <f>-PV($B$8,A12,0,C12)</f>
        <v>-3000000</v>
      </c>
      <c r="E12" s="45">
        <f>D12</f>
        <v>-3000000</v>
      </c>
      <c r="G12" s="42">
        <v>0</v>
      </c>
      <c r="H12" s="36">
        <v>2014</v>
      </c>
      <c r="I12" s="43">
        <v>-3000000</v>
      </c>
      <c r="J12" s="55">
        <f>-PV($B$8,G12,0,I12)</f>
        <v>-3000000</v>
      </c>
      <c r="K12" s="56">
        <f>J12</f>
        <v>-3000000</v>
      </c>
    </row>
    <row r="13" spans="1:11">
      <c r="A13" s="42">
        <v>1</v>
      </c>
      <c r="B13" s="36">
        <v>2015</v>
      </c>
      <c r="C13" s="43">
        <v>0</v>
      </c>
      <c r="D13" s="44">
        <f>-PV($B$8,A13,0,C13)</f>
        <v>0</v>
      </c>
      <c r="E13" s="45">
        <f>(D13+E12)</f>
        <v>-3000000</v>
      </c>
      <c r="G13" s="42">
        <v>1</v>
      </c>
      <c r="H13" s="36">
        <v>2015</v>
      </c>
      <c r="I13" s="43">
        <v>975000</v>
      </c>
      <c r="J13" s="55">
        <f t="shared" ref="J13:J16" si="0">-PV($B$8,G13,0,I13)</f>
        <v>886363.63636363624</v>
      </c>
      <c r="K13" s="56">
        <f>(J13+K12)</f>
        <v>-2113636.3636363638</v>
      </c>
    </row>
    <row r="14" spans="1:11">
      <c r="A14" s="42">
        <v>2</v>
      </c>
      <c r="B14" s="36">
        <v>2016</v>
      </c>
      <c r="C14" s="43">
        <v>600000</v>
      </c>
      <c r="D14" s="44">
        <f>-PV($B$8,A14,0,C14)</f>
        <v>495867.76859504124</v>
      </c>
      <c r="E14" s="45">
        <f t="shared" ref="E14:E16" si="1">(D14+E13)</f>
        <v>-2504132.2314049588</v>
      </c>
      <c r="G14" s="42">
        <v>2</v>
      </c>
      <c r="H14" s="36">
        <v>2016</v>
      </c>
      <c r="I14" s="43">
        <v>975000</v>
      </c>
      <c r="J14" s="55">
        <f t="shared" si="0"/>
        <v>805785.12396694208</v>
      </c>
      <c r="K14" s="56">
        <f t="shared" ref="K14:K16" si="2">(J14+K13)</f>
        <v>-1307851.2396694217</v>
      </c>
    </row>
    <row r="15" spans="1:11">
      <c r="A15" s="42">
        <v>3</v>
      </c>
      <c r="B15" s="36">
        <v>2017</v>
      </c>
      <c r="C15" s="43">
        <v>900000</v>
      </c>
      <c r="D15" s="44">
        <f>-PV($B$8,A15,0,C15)</f>
        <v>676183.32081141975</v>
      </c>
      <c r="E15" s="45">
        <f t="shared" si="1"/>
        <v>-1827948.910593539</v>
      </c>
      <c r="G15" s="42">
        <v>3</v>
      </c>
      <c r="H15" s="36">
        <v>2017</v>
      </c>
      <c r="I15" s="43">
        <v>975000</v>
      </c>
      <c r="J15" s="55">
        <f t="shared" si="0"/>
        <v>732531.93087903806</v>
      </c>
      <c r="K15" s="56">
        <f t="shared" si="2"/>
        <v>-575319.30879038363</v>
      </c>
    </row>
    <row r="16" spans="1:11" ht="17" thickBot="1">
      <c r="A16" s="46">
        <v>4</v>
      </c>
      <c r="B16" s="11">
        <v>2018</v>
      </c>
      <c r="C16" s="47">
        <v>2700000</v>
      </c>
      <c r="D16" s="48">
        <f>-PV($B$8,A16,0,C16)</f>
        <v>1844136.3294856905</v>
      </c>
      <c r="E16" s="49">
        <f t="shared" si="1"/>
        <v>16187.418892151443</v>
      </c>
      <c r="G16" s="46">
        <v>4</v>
      </c>
      <c r="H16" s="11">
        <v>2018</v>
      </c>
      <c r="I16" s="47">
        <v>975000</v>
      </c>
      <c r="J16" s="57">
        <f t="shared" si="0"/>
        <v>665938.11898094369</v>
      </c>
      <c r="K16" s="58">
        <f t="shared" si="2"/>
        <v>90618.810190560063</v>
      </c>
    </row>
    <row r="17" spans="1:11">
      <c r="A17" s="31"/>
      <c r="B17" s="36"/>
      <c r="C17" s="43"/>
      <c r="D17" s="44"/>
      <c r="E17" s="60"/>
      <c r="G17" s="31"/>
      <c r="H17" s="36"/>
      <c r="I17" s="43"/>
      <c r="J17" s="55"/>
      <c r="K17" s="61"/>
    </row>
    <row r="18" spans="1:11" ht="32">
      <c r="A18" s="38" t="s">
        <v>26</v>
      </c>
      <c r="B18" s="59">
        <f>A15+(-E15/D16)</f>
        <v>3.9912222222222224</v>
      </c>
      <c r="C18" s="43"/>
      <c r="D18" s="44"/>
      <c r="E18" s="60"/>
      <c r="G18" s="31"/>
      <c r="H18" s="36"/>
      <c r="I18" s="43"/>
      <c r="J18" s="55"/>
      <c r="K18" s="61"/>
    </row>
    <row r="19" spans="1:11" ht="32">
      <c r="A19" s="38" t="s">
        <v>25</v>
      </c>
      <c r="B19" s="59">
        <f>G15+(-K15/J16)</f>
        <v>3.8639230769230779</v>
      </c>
      <c r="C19" s="43"/>
      <c r="D19" s="44"/>
      <c r="E19" s="60"/>
      <c r="G19" s="31"/>
      <c r="H19" s="36"/>
      <c r="I19" s="43"/>
      <c r="J19" s="55"/>
      <c r="K19" s="61"/>
    </row>
    <row r="20" spans="1:11">
      <c r="A20" s="31"/>
      <c r="B20" s="36"/>
      <c r="C20" s="43"/>
      <c r="D20" s="44"/>
      <c r="E20" s="60"/>
      <c r="G20" s="31"/>
      <c r="H20" s="36"/>
      <c r="I20" s="43"/>
      <c r="J20" s="55"/>
      <c r="K20" s="61"/>
    </row>
    <row r="21" spans="1:11" ht="189" customHeight="1">
      <c r="A21" s="83" t="s">
        <v>31</v>
      </c>
      <c r="B21" s="84"/>
      <c r="C21" s="84"/>
      <c r="D21" s="84"/>
      <c r="E21" s="84"/>
      <c r="F21" s="84"/>
      <c r="G21" s="84"/>
      <c r="H21" s="85"/>
      <c r="I21" s="43"/>
      <c r="J21" s="55"/>
      <c r="K21" s="61"/>
    </row>
    <row r="22" spans="1:11">
      <c r="A22" s="31"/>
      <c r="B22" s="36"/>
      <c r="C22" s="43"/>
      <c r="D22" s="44"/>
      <c r="E22" s="60"/>
      <c r="G22" s="31"/>
      <c r="H22" s="36"/>
      <c r="I22" s="43"/>
      <c r="J22" s="55"/>
      <c r="K22" s="61"/>
    </row>
    <row r="23" spans="1:11" ht="175" customHeight="1">
      <c r="A23" s="83" t="s">
        <v>32</v>
      </c>
      <c r="B23" s="84"/>
      <c r="C23" s="84"/>
      <c r="D23" s="84"/>
      <c r="E23" s="84"/>
      <c r="F23" s="84"/>
      <c r="G23" s="84"/>
      <c r="H23" s="85"/>
      <c r="I23" s="43"/>
      <c r="J23" s="55"/>
      <c r="K23" s="61"/>
    </row>
    <row r="24" spans="1:11">
      <c r="A24" s="31"/>
      <c r="B24" s="36"/>
      <c r="C24" s="43"/>
      <c r="D24" s="44"/>
      <c r="E24" s="60"/>
      <c r="G24" s="31"/>
      <c r="H24" s="36"/>
      <c r="I24" s="43"/>
      <c r="J24" s="55"/>
      <c r="K24" s="61"/>
    </row>
    <row r="25" spans="1:11">
      <c r="A25" s="31"/>
      <c r="B25" s="36"/>
      <c r="C25" s="43"/>
      <c r="D25" s="44"/>
      <c r="E25" s="60"/>
      <c r="G25" s="31"/>
      <c r="H25" s="36"/>
      <c r="I25" s="43"/>
      <c r="J25" s="55"/>
      <c r="K25" s="61"/>
    </row>
    <row r="26" spans="1:11" ht="118" customHeight="1">
      <c r="A26" s="83" t="s">
        <v>33</v>
      </c>
      <c r="B26" s="84"/>
      <c r="C26" s="84"/>
      <c r="D26" s="84"/>
      <c r="E26" s="84"/>
      <c r="F26" s="84"/>
      <c r="G26" s="84"/>
      <c r="H26" s="85"/>
    </row>
  </sheetData>
  <mergeCells count="11">
    <mergeCell ref="A1:H1"/>
    <mergeCell ref="A3:H3"/>
    <mergeCell ref="A7:H7"/>
    <mergeCell ref="A4:H4"/>
    <mergeCell ref="A5:H5"/>
    <mergeCell ref="A6:H6"/>
    <mergeCell ref="A21:H21"/>
    <mergeCell ref="A23:H23"/>
    <mergeCell ref="A26:H26"/>
    <mergeCell ref="A10:E10"/>
    <mergeCell ref="G10:K10"/>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Payback Method</vt:lpstr>
      <vt:lpstr>Discounted Payback Method</vt:lpstr>
    </vt:vector>
  </TitlesOfParts>
  <Company>Nederlander Producing Co of America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Santiago</dc:creator>
  <cp:lastModifiedBy>Lisa Lent</cp:lastModifiedBy>
  <dcterms:created xsi:type="dcterms:W3CDTF">2016-02-16T12:32:07Z</dcterms:created>
  <dcterms:modified xsi:type="dcterms:W3CDTF">2016-03-04T13:12:54Z</dcterms:modified>
</cp:coreProperties>
</file>